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RMK" sheetId="1" r:id="rId1"/>
  </sheets>
  <calcPr calcId="145621"/>
</workbook>
</file>

<file path=xl/calcChain.xml><?xml version="1.0" encoding="utf-8"?>
<calcChain xmlns="http://schemas.openxmlformats.org/spreadsheetml/2006/main">
  <c r="D58" i="1" l="1"/>
  <c r="D51" i="1"/>
  <c r="D61" i="1" s="1"/>
  <c r="D45" i="1"/>
  <c r="E38" i="1"/>
  <c r="E37" i="1"/>
  <c r="D19" i="1"/>
  <c r="D20" i="1" s="1"/>
  <c r="D32" i="1" s="1"/>
  <c r="D62" i="1" s="1"/>
  <c r="D66" i="1" s="1"/>
  <c r="C19" i="1"/>
  <c r="E16" i="1"/>
  <c r="E15" i="1"/>
  <c r="E14" i="1"/>
  <c r="E13" i="1"/>
  <c r="E19" i="1" l="1"/>
</calcChain>
</file>

<file path=xl/sharedStrings.xml><?xml version="1.0" encoding="utf-8"?>
<sst xmlns="http://schemas.openxmlformats.org/spreadsheetml/2006/main" count="71" uniqueCount="64">
  <si>
    <t>RMK</t>
  </si>
  <si>
    <t>Ühik</t>
  </si>
  <si>
    <t>eelarve</t>
  </si>
  <si>
    <t>Maht</t>
  </si>
  <si>
    <t>Summa</t>
  </si>
  <si>
    <t>m3 hind</t>
  </si>
  <si>
    <t>sh sisekäive</t>
  </si>
  <si>
    <t xml:space="preserve">  Äritulud </t>
  </si>
  <si>
    <t xml:space="preserve">    Metsamajanduse tulud </t>
  </si>
  <si>
    <t xml:space="preserve">      Metsakasutuse tulud </t>
  </si>
  <si>
    <t xml:space="preserve">        Raieõiguse müük</t>
  </si>
  <si>
    <t>m3</t>
  </si>
  <si>
    <t xml:space="preserve">        Metsamaterjali müük</t>
  </si>
  <si>
    <t xml:space="preserve">        Raidmete müük</t>
  </si>
  <si>
    <t xml:space="preserve">        Hakkpuidu müük</t>
  </si>
  <si>
    <t xml:space="preserve">       Metsamaterjali veo- ja ekspedeerimise teenuste müük</t>
  </si>
  <si>
    <t xml:space="preserve">       Raidmete müük raiesmikelt</t>
  </si>
  <si>
    <t xml:space="preserve">      Kokku Metsakasutuse tulud </t>
  </si>
  <si>
    <t xml:space="preserve">    Kokku Metsamajanduse tulud </t>
  </si>
  <si>
    <t xml:space="preserve">    Muude kaupade ja teenuste müük metsanduses </t>
  </si>
  <si>
    <t xml:space="preserve">    Metsahalduse tulud</t>
  </si>
  <si>
    <t xml:space="preserve">    Taimla- ja seemnemajanduse tegevusvaldkond </t>
  </si>
  <si>
    <t xml:space="preserve">    Sagadi tulud  </t>
  </si>
  <si>
    <t xml:space="preserve">    Loodushoid  </t>
  </si>
  <si>
    <t xml:space="preserve">    Kalakasvatus</t>
  </si>
  <si>
    <t xml:space="preserve">    RMK muud tulud  </t>
  </si>
  <si>
    <t xml:space="preserve">    Varude jääkide muutus</t>
  </si>
  <si>
    <t xml:space="preserve">    Kapitaliseeritud väljaminekud</t>
  </si>
  <si>
    <t xml:space="preserve">    Muud äritulud </t>
  </si>
  <si>
    <t xml:space="preserve">      sh sihtfinantseerimine</t>
  </si>
  <si>
    <t xml:space="preserve">  Kokku Äritulud </t>
  </si>
  <si>
    <t xml:space="preserve">  Ärikulud </t>
  </si>
  <si>
    <t xml:space="preserve">    Puiduturuse tegevusvaldkonna kulud </t>
  </si>
  <si>
    <t xml:space="preserve">    Metsamajanduse tegevusvaldkonna kulud </t>
  </si>
  <si>
    <t xml:space="preserve">      Varumine </t>
  </si>
  <si>
    <t xml:space="preserve">      Logistika </t>
  </si>
  <si>
    <t xml:space="preserve">      Metsakasvatuse kulud </t>
  </si>
  <si>
    <t xml:space="preserve">      Metsaparandus </t>
  </si>
  <si>
    <t xml:space="preserve">      Metsakaitse</t>
  </si>
  <si>
    <t xml:space="preserve">      Muud kulud metsanduses</t>
  </si>
  <si>
    <t xml:space="preserve">      Puiduenergeetika kulud </t>
  </si>
  <si>
    <t xml:space="preserve">      Looduskaitse tööde kulu</t>
  </si>
  <si>
    <t xml:space="preserve">    Kokku Metsamajanduse tegevusvaldkonna kulud </t>
  </si>
  <si>
    <t xml:space="preserve">    Metsahalduse tegevusvaldkonna kulud </t>
  </si>
  <si>
    <t xml:space="preserve">    Taimla- ja seemnemajanduse tegevusvaldkonna kulud </t>
  </si>
  <si>
    <t xml:space="preserve">    Sagadi kulud  </t>
  </si>
  <si>
    <t xml:space="preserve">    Loodushoiu  kulud  </t>
  </si>
  <si>
    <t xml:space="preserve">    Kalakasvatuse kulud</t>
  </si>
  <si>
    <t xml:space="preserve">  Kokku Ärikulud </t>
  </si>
  <si>
    <t xml:space="preserve">  Ärikulud_ </t>
  </si>
  <si>
    <t xml:space="preserve">    Üldhalduskulud  </t>
  </si>
  <si>
    <t xml:space="preserve">      Palgakulu  </t>
  </si>
  <si>
    <t xml:space="preserve">      Transpordikulud </t>
  </si>
  <si>
    <t xml:space="preserve">      Majanduskulud </t>
  </si>
  <si>
    <t xml:space="preserve">      Eelarvestamata kulud </t>
  </si>
  <si>
    <t xml:space="preserve">    Kokku Üldhalduskulud  </t>
  </si>
  <si>
    <t xml:space="preserve">    Amortisatsioon  </t>
  </si>
  <si>
    <t xml:space="preserve">    Muud ärikulud</t>
  </si>
  <si>
    <t xml:space="preserve"> Kokku Kulud</t>
  </si>
  <si>
    <t>Ärikasum</t>
  </si>
  <si>
    <t xml:space="preserve">    Finantstulud</t>
  </si>
  <si>
    <t xml:space="preserve">    Finantskulud</t>
  </si>
  <si>
    <t xml:space="preserve">    Tulumaks</t>
  </si>
  <si>
    <t>Puhaskasum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</si>
</sst>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#,###,##0"/>
  </numFmts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0" xfId="0" applyFont="1"/>
    <xf numFmtId="0" fontId="2" fillId="0" borderId="20" xfId="0" applyFont="1" applyBorder="1"/>
    <xf numFmtId="0" fontId="2" fillId="0" borderId="21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2" fillId="0" borderId="21" xfId="0" applyFont="1" applyBorder="1" applyAlignment="1">
      <alignment horizontal="center"/>
    </xf>
    <xf numFmtId="164" fontId="2" fillId="0" borderId="9" xfId="0" applyNumberFormat="1" applyFont="1" applyBorder="1"/>
    <xf numFmtId="3" fontId="2" fillId="0" borderId="0" xfId="0" applyNumberFormat="1" applyFont="1"/>
    <xf numFmtId="9" fontId="2" fillId="0" borderId="0" xfId="1" applyFont="1"/>
    <xf numFmtId="165" fontId="2" fillId="0" borderId="0" xfId="1" applyNumberFormat="1" applyFont="1"/>
    <xf numFmtId="3" fontId="2" fillId="0" borderId="7" xfId="0" applyNumberFormat="1" applyFont="1" applyFill="1" applyBorder="1"/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3" fontId="6" fillId="0" borderId="7" xfId="0" applyNumberFormat="1" applyFont="1" applyBorder="1"/>
    <xf numFmtId="3" fontId="6" fillId="0" borderId="8" xfId="0" applyNumberFormat="1" applyFont="1" applyBorder="1"/>
    <xf numFmtId="164" fontId="6" fillId="0" borderId="9" xfId="0" applyNumberFormat="1" applyFont="1" applyBorder="1"/>
    <xf numFmtId="0" fontId="6" fillId="0" borderId="0" xfId="0" applyFont="1"/>
    <xf numFmtId="166" fontId="2" fillId="0" borderId="20" xfId="0" applyNumberFormat="1" applyFont="1" applyBorder="1" applyAlignment="1"/>
    <xf numFmtId="0" fontId="2" fillId="0" borderId="22" xfId="0" applyFont="1" applyBorder="1" applyAlignment="1">
      <alignment horizontal="center"/>
    </xf>
    <xf numFmtId="3" fontId="2" fillId="0" borderId="8" xfId="0" applyNumberFormat="1" applyFont="1" applyFill="1" applyBorder="1"/>
    <xf numFmtId="0" fontId="7" fillId="0" borderId="23" xfId="0" applyFont="1" applyBorder="1"/>
    <xf numFmtId="0" fontId="7" fillId="0" borderId="22" xfId="0" applyFont="1" applyBorder="1" applyAlignment="1">
      <alignment horizontal="center"/>
    </xf>
    <xf numFmtId="3" fontId="7" fillId="0" borderId="24" xfId="0" applyNumberFormat="1" applyFont="1" applyBorder="1"/>
    <xf numFmtId="3" fontId="7" fillId="0" borderId="25" xfId="0" applyNumberFormat="1" applyFont="1" applyFill="1" applyBorder="1"/>
    <xf numFmtId="164" fontId="7" fillId="0" borderId="26" xfId="0" applyNumberFormat="1" applyFont="1" applyBorder="1"/>
    <xf numFmtId="0" fontId="6" fillId="2" borderId="27" xfId="0" applyFont="1" applyFill="1" applyBorder="1"/>
    <xf numFmtId="0" fontId="6" fillId="2" borderId="28" xfId="0" applyFont="1" applyFill="1" applyBorder="1" applyAlignment="1">
      <alignment horizontal="center"/>
    </xf>
    <xf numFmtId="3" fontId="6" fillId="2" borderId="29" xfId="0" applyNumberFormat="1" applyFont="1" applyFill="1" applyBorder="1"/>
    <xf numFmtId="3" fontId="6" fillId="2" borderId="30" xfId="0" applyNumberFormat="1" applyFont="1" applyFill="1" applyBorder="1"/>
    <xf numFmtId="164" fontId="6" fillId="2" borderId="31" xfId="0" applyNumberFormat="1" applyFont="1" applyFill="1" applyBorder="1"/>
    <xf numFmtId="0" fontId="7" fillId="0" borderId="32" xfId="0" applyFont="1" applyFill="1" applyBorder="1"/>
    <xf numFmtId="0" fontId="7" fillId="0" borderId="33" xfId="0" applyFont="1" applyFill="1" applyBorder="1" applyAlignment="1">
      <alignment horizontal="center"/>
    </xf>
    <xf numFmtId="3" fontId="7" fillId="0" borderId="17" xfId="0" applyNumberFormat="1" applyFont="1" applyFill="1" applyBorder="1"/>
    <xf numFmtId="3" fontId="7" fillId="0" borderId="18" xfId="0" applyNumberFormat="1" applyFont="1" applyFill="1" applyBorder="1"/>
    <xf numFmtId="164" fontId="7" fillId="0" borderId="19" xfId="0" applyNumberFormat="1" applyFont="1" applyFill="1" applyBorder="1"/>
    <xf numFmtId="0" fontId="7" fillId="0" borderId="0" xfId="0" applyFont="1" applyFill="1"/>
    <xf numFmtId="3" fontId="6" fillId="0" borderId="0" xfId="0" applyNumberFormat="1" applyFont="1"/>
    <xf numFmtId="0" fontId="6" fillId="0" borderId="21" xfId="0" applyFont="1" applyBorder="1"/>
    <xf numFmtId="3" fontId="6" fillId="0" borderId="9" xfId="0" applyNumberFormat="1" applyFont="1" applyBorder="1"/>
    <xf numFmtId="3" fontId="2" fillId="0" borderId="9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0" fontId="6" fillId="0" borderId="23" xfId="0" applyFont="1" applyBorder="1"/>
    <xf numFmtId="0" fontId="6" fillId="0" borderId="22" xfId="0" applyFont="1" applyBorder="1"/>
    <xf numFmtId="3" fontId="6" fillId="0" borderId="24" xfId="0" applyNumberFormat="1" applyFon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0" fontId="6" fillId="2" borderId="28" xfId="0" applyFont="1" applyFill="1" applyBorder="1"/>
    <xf numFmtId="3" fontId="6" fillId="2" borderId="31" xfId="0" applyNumberFormat="1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2" fillId="0" borderId="15" xfId="0" applyFont="1" applyBorder="1"/>
    <xf numFmtId="0" fontId="2" fillId="0" borderId="16" xfId="0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0" fontId="2" fillId="0" borderId="34" xfId="0" applyFont="1" applyBorder="1"/>
    <xf numFmtId="0" fontId="2" fillId="0" borderId="35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6" fillId="2" borderId="10" xfId="0" applyFont="1" applyFill="1" applyBorder="1"/>
    <xf numFmtId="0" fontId="6" fillId="2" borderId="11" xfId="0" applyFont="1" applyFill="1" applyBorder="1"/>
  </cellXfs>
  <cellStyles count="4">
    <cellStyle name="Normal" xfId="0" builtinId="0"/>
    <cellStyle name="Normal 2" xfId="3"/>
    <cellStyle name="Normal_Metsahaldu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showGridLines="0" tabSelected="1" zoomScaleNormal="100" workbookViewId="0">
      <selection activeCell="H36" sqref="H36"/>
    </sheetView>
  </sheetViews>
  <sheetFormatPr defaultRowHeight="11.25" x14ac:dyDescent="0.2"/>
  <cols>
    <col min="1" max="1" width="55.7109375" style="1" customWidth="1"/>
    <col min="2" max="2" width="5" style="1" bestFit="1" customWidth="1"/>
    <col min="3" max="3" width="9.85546875" style="1" bestFit="1" customWidth="1"/>
    <col min="4" max="4" width="13.42578125" style="1" customWidth="1"/>
    <col min="5" max="5" width="8.28515625" style="1" bestFit="1" customWidth="1"/>
    <col min="6" max="6" width="9.140625" style="1"/>
    <col min="7" max="7" width="12.5703125" style="1" bestFit="1" customWidth="1"/>
    <col min="8" max="9" width="9.140625" style="1"/>
    <col min="10" max="10" width="10.28515625" style="1" customWidth="1"/>
    <col min="11" max="12" width="9.140625" style="1"/>
    <col min="13" max="13" width="10.85546875" style="1" customWidth="1"/>
    <col min="14" max="16384" width="9.140625" style="1"/>
  </cols>
  <sheetData>
    <row r="2" spans="1:10" x14ac:dyDescent="0.2">
      <c r="D2" s="2"/>
    </row>
    <row r="3" spans="1:10" x14ac:dyDescent="0.2">
      <c r="D3" s="3"/>
    </row>
    <row r="4" spans="1:10" x14ac:dyDescent="0.2">
      <c r="A4" s="4"/>
      <c r="D4" s="3"/>
    </row>
    <row r="5" spans="1:10" ht="12.75" customHeight="1" thickBot="1" x14ac:dyDescent="0.25"/>
    <row r="6" spans="1:10" ht="11.25" customHeight="1" x14ac:dyDescent="0.2">
      <c r="A6" s="5" t="s">
        <v>0</v>
      </c>
      <c r="B6" s="6" t="s">
        <v>1</v>
      </c>
      <c r="C6" s="7">
        <v>2016</v>
      </c>
      <c r="D6" s="8"/>
      <c r="E6" s="9"/>
    </row>
    <row r="7" spans="1:10" ht="11.25" customHeight="1" x14ac:dyDescent="0.2">
      <c r="A7" s="10"/>
      <c r="B7" s="11"/>
      <c r="C7" s="12" t="s">
        <v>2</v>
      </c>
      <c r="D7" s="13"/>
      <c r="E7" s="14"/>
    </row>
    <row r="8" spans="1:10" ht="11.25" customHeight="1" thickBot="1" x14ac:dyDescent="0.25">
      <c r="A8" s="15"/>
      <c r="B8" s="16"/>
      <c r="C8" s="17" t="s">
        <v>3</v>
      </c>
      <c r="D8" s="18" t="s">
        <v>4</v>
      </c>
      <c r="E8" s="19" t="s">
        <v>5</v>
      </c>
    </row>
    <row r="9" spans="1:10" s="25" customFormat="1" ht="11.25" customHeight="1" x14ac:dyDescent="0.2">
      <c r="A9" s="20" t="s">
        <v>6</v>
      </c>
      <c r="B9" s="21"/>
      <c r="C9" s="22"/>
      <c r="D9" s="23">
        <v>2744650</v>
      </c>
      <c r="E9" s="24"/>
    </row>
    <row r="10" spans="1:10" ht="11.25" customHeight="1" x14ac:dyDescent="0.2">
      <c r="A10" s="26" t="s">
        <v>7</v>
      </c>
      <c r="B10" s="27"/>
      <c r="C10" s="28"/>
      <c r="D10" s="29"/>
      <c r="E10" s="30"/>
    </row>
    <row r="11" spans="1:10" ht="11.25" customHeight="1" x14ac:dyDescent="0.2">
      <c r="A11" s="26" t="s">
        <v>8</v>
      </c>
      <c r="B11" s="31"/>
      <c r="C11" s="28"/>
      <c r="D11" s="29"/>
      <c r="E11" s="30"/>
    </row>
    <row r="12" spans="1:10" ht="11.25" customHeight="1" x14ac:dyDescent="0.2">
      <c r="A12" s="26" t="s">
        <v>9</v>
      </c>
      <c r="B12" s="31"/>
      <c r="C12" s="28"/>
      <c r="D12" s="29"/>
      <c r="E12" s="30"/>
    </row>
    <row r="13" spans="1:10" ht="11.25" customHeight="1" x14ac:dyDescent="0.2">
      <c r="A13" s="26" t="s">
        <v>10</v>
      </c>
      <c r="B13" s="31" t="s">
        <v>11</v>
      </c>
      <c r="C13" s="28">
        <v>13824.919999999998</v>
      </c>
      <c r="D13" s="29">
        <v>145497.27460000003</v>
      </c>
      <c r="E13" s="32">
        <f>D13/C13</f>
        <v>10.524276060910301</v>
      </c>
      <c r="G13" s="33"/>
      <c r="H13" s="33"/>
      <c r="I13" s="34"/>
      <c r="J13" s="35"/>
    </row>
    <row r="14" spans="1:10" ht="11.25" customHeight="1" x14ac:dyDescent="0.2">
      <c r="A14" s="26" t="s">
        <v>12</v>
      </c>
      <c r="B14" s="31" t="s">
        <v>11</v>
      </c>
      <c r="C14" s="36">
        <v>3464091</v>
      </c>
      <c r="D14" s="29">
        <v>157429607.368</v>
      </c>
      <c r="E14" s="32">
        <f t="shared" ref="E14:E19" si="0">D14/C14</f>
        <v>45.446152358006763</v>
      </c>
      <c r="G14" s="33"/>
      <c r="H14" s="33"/>
      <c r="I14" s="34"/>
      <c r="J14" s="35"/>
    </row>
    <row r="15" spans="1:10" ht="11.25" customHeight="1" x14ac:dyDescent="0.2">
      <c r="A15" s="26" t="s">
        <v>13</v>
      </c>
      <c r="B15" s="31" t="s">
        <v>11</v>
      </c>
      <c r="C15" s="28">
        <v>5715</v>
      </c>
      <c r="D15" s="29">
        <v>80752.950000000012</v>
      </c>
      <c r="E15" s="32">
        <f t="shared" si="0"/>
        <v>14.130000000000003</v>
      </c>
      <c r="G15" s="33"/>
      <c r="H15" s="33"/>
      <c r="I15" s="34"/>
      <c r="J15" s="35"/>
    </row>
    <row r="16" spans="1:10" ht="11.25" customHeight="1" x14ac:dyDescent="0.2">
      <c r="A16" s="26" t="s">
        <v>14</v>
      </c>
      <c r="B16" s="31" t="s">
        <v>11</v>
      </c>
      <c r="C16" s="28">
        <v>200000</v>
      </c>
      <c r="D16" s="29">
        <v>5849970</v>
      </c>
      <c r="E16" s="32">
        <f t="shared" si="0"/>
        <v>29.249849999999999</v>
      </c>
      <c r="G16" s="33"/>
      <c r="H16" s="33"/>
      <c r="I16" s="34"/>
      <c r="J16" s="35"/>
    </row>
    <row r="17" spans="1:13" ht="11.25" customHeight="1" x14ac:dyDescent="0.2">
      <c r="A17" s="26" t="s">
        <v>15</v>
      </c>
      <c r="B17" s="31"/>
      <c r="C17" s="28">
        <v>0</v>
      </c>
      <c r="D17" s="29">
        <v>1092001</v>
      </c>
      <c r="E17" s="32"/>
      <c r="G17" s="33"/>
      <c r="H17" s="33"/>
      <c r="I17" s="34"/>
      <c r="J17" s="35"/>
    </row>
    <row r="18" spans="1:13" ht="11.25" customHeight="1" x14ac:dyDescent="0.2">
      <c r="A18" s="26" t="s">
        <v>16</v>
      </c>
      <c r="B18" s="31"/>
      <c r="C18" s="28">
        <v>0</v>
      </c>
      <c r="D18" s="29">
        <v>7929.5</v>
      </c>
      <c r="E18" s="32"/>
      <c r="G18" s="33"/>
      <c r="H18" s="33"/>
      <c r="I18" s="34"/>
      <c r="J18" s="35"/>
    </row>
    <row r="19" spans="1:13" ht="11.25" customHeight="1" x14ac:dyDescent="0.2">
      <c r="A19" s="26" t="s">
        <v>17</v>
      </c>
      <c r="B19" s="31" t="s">
        <v>11</v>
      </c>
      <c r="C19" s="28">
        <f>SUM(C13:C18)</f>
        <v>3683630.92</v>
      </c>
      <c r="D19" s="28">
        <f>SUM(D13:D18)</f>
        <v>164605758.09259999</v>
      </c>
      <c r="E19" s="32">
        <f t="shared" si="0"/>
        <v>44.685735804552316</v>
      </c>
      <c r="G19" s="33"/>
      <c r="H19" s="33"/>
      <c r="I19" s="34"/>
      <c r="J19" s="35"/>
    </row>
    <row r="20" spans="1:13" s="42" customFormat="1" ht="11.25" customHeight="1" x14ac:dyDescent="0.2">
      <c r="A20" s="37" t="s">
        <v>18</v>
      </c>
      <c r="B20" s="38"/>
      <c r="C20" s="39"/>
      <c r="D20" s="40">
        <f>D19</f>
        <v>164605758.09259999</v>
      </c>
      <c r="E20" s="41"/>
      <c r="G20" s="33"/>
      <c r="H20" s="33"/>
      <c r="I20" s="34"/>
      <c r="J20" s="35"/>
    </row>
    <row r="21" spans="1:13" s="42" customFormat="1" ht="11.25" customHeight="1" x14ac:dyDescent="0.2">
      <c r="A21" s="37" t="s">
        <v>19</v>
      </c>
      <c r="B21" s="38"/>
      <c r="C21" s="39"/>
      <c r="D21" s="40">
        <v>430060</v>
      </c>
      <c r="E21" s="41"/>
      <c r="G21" s="33"/>
      <c r="H21" s="33"/>
      <c r="I21" s="34"/>
      <c r="J21" s="35"/>
    </row>
    <row r="22" spans="1:13" s="42" customFormat="1" ht="11.25" customHeight="1" x14ac:dyDescent="0.2">
      <c r="A22" s="37" t="s">
        <v>20</v>
      </c>
      <c r="B22" s="38"/>
      <c r="C22" s="39"/>
      <c r="D22" s="40">
        <v>290000</v>
      </c>
      <c r="E22" s="41"/>
      <c r="G22" s="33"/>
      <c r="H22" s="33"/>
      <c r="I22" s="34"/>
      <c r="J22" s="35"/>
    </row>
    <row r="23" spans="1:13" s="42" customFormat="1" ht="11.25" customHeight="1" x14ac:dyDescent="0.2">
      <c r="A23" s="37" t="s">
        <v>21</v>
      </c>
      <c r="B23" s="38"/>
      <c r="C23" s="39"/>
      <c r="D23" s="40">
        <v>3582829.5</v>
      </c>
      <c r="E23" s="41"/>
      <c r="G23" s="33"/>
      <c r="H23" s="33"/>
      <c r="I23" s="34"/>
      <c r="J23" s="35"/>
    </row>
    <row r="24" spans="1:13" s="42" customFormat="1" ht="11.25" customHeight="1" x14ac:dyDescent="0.2">
      <c r="A24" s="37" t="s">
        <v>22</v>
      </c>
      <c r="B24" s="38"/>
      <c r="C24" s="39"/>
      <c r="D24" s="40">
        <v>791560</v>
      </c>
      <c r="E24" s="41"/>
      <c r="G24" s="33"/>
      <c r="H24" s="33"/>
      <c r="I24" s="34"/>
      <c r="J24" s="35"/>
    </row>
    <row r="25" spans="1:13" s="42" customFormat="1" ht="11.25" customHeight="1" x14ac:dyDescent="0.2">
      <c r="A25" s="37" t="s">
        <v>23</v>
      </c>
      <c r="B25" s="38"/>
      <c r="C25" s="39"/>
      <c r="D25" s="40">
        <v>373672</v>
      </c>
      <c r="E25" s="41"/>
      <c r="G25" s="33"/>
      <c r="H25" s="33"/>
      <c r="I25" s="34"/>
      <c r="J25" s="35"/>
    </row>
    <row r="26" spans="1:13" s="42" customFormat="1" ht="11.25" customHeight="1" x14ac:dyDescent="0.2">
      <c r="A26" s="37" t="s">
        <v>24</v>
      </c>
      <c r="B26" s="38"/>
      <c r="C26" s="39"/>
      <c r="D26" s="40">
        <v>0</v>
      </c>
      <c r="E26" s="41"/>
      <c r="G26" s="33"/>
      <c r="H26" s="33"/>
      <c r="I26" s="34"/>
      <c r="J26" s="35"/>
    </row>
    <row r="27" spans="1:13" s="42" customFormat="1" ht="11.25" customHeight="1" x14ac:dyDescent="0.2">
      <c r="A27" s="37" t="s">
        <v>25</v>
      </c>
      <c r="B27" s="38"/>
      <c r="C27" s="39"/>
      <c r="D27" s="40">
        <v>570157.96000000008</v>
      </c>
      <c r="E27" s="41"/>
      <c r="G27" s="33"/>
      <c r="H27" s="33"/>
      <c r="I27" s="34"/>
      <c r="J27" s="35"/>
    </row>
    <row r="28" spans="1:13" ht="11.25" customHeight="1" x14ac:dyDescent="0.2">
      <c r="A28" s="43" t="s">
        <v>26</v>
      </c>
      <c r="B28" s="31"/>
      <c r="C28" s="28"/>
      <c r="D28" s="29">
        <v>0</v>
      </c>
      <c r="E28" s="32"/>
      <c r="G28" s="33"/>
      <c r="H28" s="33"/>
      <c r="I28" s="34"/>
      <c r="J28" s="35"/>
    </row>
    <row r="29" spans="1:13" ht="11.25" customHeight="1" x14ac:dyDescent="0.2">
      <c r="A29" s="43" t="s">
        <v>27</v>
      </c>
      <c r="B29" s="44"/>
      <c r="C29" s="28"/>
      <c r="D29" s="29">
        <v>140000.04</v>
      </c>
      <c r="E29" s="32"/>
      <c r="G29" s="33"/>
      <c r="H29" s="33"/>
      <c r="I29" s="34"/>
      <c r="J29" s="35"/>
    </row>
    <row r="30" spans="1:13" ht="11.25" customHeight="1" x14ac:dyDescent="0.2">
      <c r="A30" s="43" t="s">
        <v>28</v>
      </c>
      <c r="B30" s="44"/>
      <c r="C30" s="28"/>
      <c r="D30" s="45">
        <v>2878494</v>
      </c>
      <c r="E30" s="32"/>
      <c r="G30" s="33"/>
      <c r="H30" s="33"/>
      <c r="I30" s="34"/>
      <c r="J30" s="35"/>
    </row>
    <row r="31" spans="1:13" s="25" customFormat="1" ht="11.25" customHeight="1" thickBot="1" x14ac:dyDescent="0.25">
      <c r="A31" s="46" t="s">
        <v>29</v>
      </c>
      <c r="B31" s="47"/>
      <c r="C31" s="48"/>
      <c r="D31" s="49">
        <v>2695834</v>
      </c>
      <c r="E31" s="50"/>
      <c r="G31" s="33"/>
      <c r="H31" s="33"/>
      <c r="I31" s="34"/>
      <c r="J31" s="35"/>
    </row>
    <row r="32" spans="1:13" ht="11.25" customHeight="1" thickBot="1" x14ac:dyDescent="0.25">
      <c r="A32" s="51" t="s">
        <v>30</v>
      </c>
      <c r="B32" s="52"/>
      <c r="C32" s="53"/>
      <c r="D32" s="54">
        <f>D30+D29+D28+D27+D26+D25+D24+D23+D22+D21+D20</f>
        <v>173662531.59259999</v>
      </c>
      <c r="E32" s="55"/>
      <c r="G32" s="33"/>
      <c r="H32" s="33"/>
      <c r="I32" s="34"/>
      <c r="J32" s="35"/>
      <c r="K32" s="33"/>
      <c r="L32" s="33"/>
      <c r="M32" s="33"/>
    </row>
    <row r="33" spans="1:13" s="61" customFormat="1" ht="11.25" customHeight="1" x14ac:dyDescent="0.2">
      <c r="A33" s="56" t="s">
        <v>6</v>
      </c>
      <c r="B33" s="57"/>
      <c r="C33" s="58"/>
      <c r="D33" s="59">
        <v>2744650</v>
      </c>
      <c r="E33" s="60"/>
      <c r="G33" s="33"/>
      <c r="H33" s="33"/>
      <c r="I33" s="34"/>
      <c r="J33" s="35"/>
    </row>
    <row r="34" spans="1:13" ht="11.25" customHeight="1" x14ac:dyDescent="0.2">
      <c r="A34" s="26" t="s">
        <v>31</v>
      </c>
      <c r="B34" s="31"/>
      <c r="C34" s="28"/>
      <c r="D34" s="29"/>
      <c r="E34" s="32"/>
      <c r="G34" s="33"/>
      <c r="H34" s="33"/>
      <c r="I34" s="34"/>
      <c r="J34" s="35"/>
    </row>
    <row r="35" spans="1:13" s="42" customFormat="1" ht="11.25" customHeight="1" x14ac:dyDescent="0.2">
      <c r="A35" s="37" t="s">
        <v>32</v>
      </c>
      <c r="B35" s="38"/>
      <c r="C35" s="39"/>
      <c r="D35" s="40">
        <v>260667.5</v>
      </c>
      <c r="E35" s="41"/>
      <c r="G35" s="33"/>
      <c r="H35" s="33"/>
      <c r="I35" s="34"/>
      <c r="J35" s="35"/>
      <c r="M35" s="62"/>
    </row>
    <row r="36" spans="1:13" ht="11.25" customHeight="1" x14ac:dyDescent="0.2">
      <c r="A36" s="26" t="s">
        <v>33</v>
      </c>
      <c r="B36" s="31"/>
      <c r="C36" s="28"/>
      <c r="D36" s="29"/>
      <c r="E36" s="32"/>
      <c r="G36" s="33"/>
      <c r="H36" s="33"/>
      <c r="I36" s="34"/>
      <c r="J36" s="35"/>
    </row>
    <row r="37" spans="1:13" ht="11.25" customHeight="1" x14ac:dyDescent="0.2">
      <c r="A37" s="26" t="s">
        <v>34</v>
      </c>
      <c r="B37" s="31" t="s">
        <v>11</v>
      </c>
      <c r="C37" s="28">
        <v>3670000</v>
      </c>
      <c r="D37" s="29">
        <v>44751500</v>
      </c>
      <c r="E37" s="32">
        <f>D37/C37</f>
        <v>12.193869209809264</v>
      </c>
      <c r="G37" s="33"/>
      <c r="H37" s="33"/>
      <c r="I37" s="34"/>
      <c r="J37" s="35"/>
    </row>
    <row r="38" spans="1:13" ht="11.25" customHeight="1" x14ac:dyDescent="0.2">
      <c r="A38" s="26" t="s">
        <v>35</v>
      </c>
      <c r="B38" s="31" t="s">
        <v>11</v>
      </c>
      <c r="C38" s="28">
        <v>3651400</v>
      </c>
      <c r="D38" s="29">
        <v>23716850</v>
      </c>
      <c r="E38" s="32">
        <f>D38/C38</f>
        <v>6.4952757846305529</v>
      </c>
      <c r="G38" s="33"/>
      <c r="H38" s="33"/>
      <c r="I38" s="34"/>
      <c r="J38" s="35"/>
    </row>
    <row r="39" spans="1:13" ht="11.25" customHeight="1" x14ac:dyDescent="0.2">
      <c r="A39" s="26" t="s">
        <v>36</v>
      </c>
      <c r="B39" s="31"/>
      <c r="C39" s="28"/>
      <c r="D39" s="29">
        <v>13861800</v>
      </c>
      <c r="E39" s="32"/>
      <c r="G39" s="33"/>
      <c r="H39" s="33"/>
      <c r="I39" s="34"/>
      <c r="J39" s="35"/>
    </row>
    <row r="40" spans="1:13" ht="11.25" customHeight="1" x14ac:dyDescent="0.2">
      <c r="A40" s="26" t="s">
        <v>37</v>
      </c>
      <c r="B40" s="31"/>
      <c r="C40" s="28"/>
      <c r="D40" s="29">
        <v>6234000</v>
      </c>
      <c r="E40" s="30"/>
      <c r="G40" s="33"/>
      <c r="H40" s="33"/>
      <c r="I40" s="34"/>
      <c r="J40" s="35"/>
    </row>
    <row r="41" spans="1:13" ht="11.25" customHeight="1" x14ac:dyDescent="0.2">
      <c r="A41" s="26" t="s">
        <v>38</v>
      </c>
      <c r="B41" s="31"/>
      <c r="C41" s="28"/>
      <c r="D41" s="29">
        <v>233005</v>
      </c>
      <c r="E41" s="30"/>
      <c r="G41" s="33"/>
      <c r="H41" s="33"/>
      <c r="I41" s="34"/>
      <c r="J41" s="35"/>
    </row>
    <row r="42" spans="1:13" ht="11.25" customHeight="1" x14ac:dyDescent="0.2">
      <c r="A42" s="26" t="s">
        <v>39</v>
      </c>
      <c r="B42" s="31"/>
      <c r="C42" s="28"/>
      <c r="D42" s="29">
        <v>297890.03999999998</v>
      </c>
      <c r="E42" s="30"/>
      <c r="G42" s="33"/>
      <c r="H42" s="33"/>
      <c r="I42" s="34"/>
      <c r="J42" s="35"/>
    </row>
    <row r="43" spans="1:13" ht="11.25" customHeight="1" x14ac:dyDescent="0.2">
      <c r="A43" s="26" t="s">
        <v>40</v>
      </c>
      <c r="B43" s="27"/>
      <c r="C43" s="28"/>
      <c r="D43" s="29">
        <v>2603500</v>
      </c>
      <c r="E43" s="30"/>
      <c r="G43" s="33"/>
      <c r="H43" s="33"/>
      <c r="I43" s="34"/>
      <c r="J43" s="35"/>
    </row>
    <row r="44" spans="1:13" ht="11.25" customHeight="1" x14ac:dyDescent="0.2">
      <c r="A44" s="26" t="s">
        <v>41</v>
      </c>
      <c r="B44" s="27"/>
      <c r="C44" s="28"/>
      <c r="D44" s="45">
        <v>1936975</v>
      </c>
      <c r="E44" s="30"/>
      <c r="G44" s="33"/>
      <c r="H44" s="33"/>
      <c r="I44" s="34"/>
      <c r="J44" s="35"/>
    </row>
    <row r="45" spans="1:13" s="42" customFormat="1" ht="11.25" customHeight="1" x14ac:dyDescent="0.2">
      <c r="A45" s="37" t="s">
        <v>42</v>
      </c>
      <c r="B45" s="63"/>
      <c r="C45" s="39"/>
      <c r="D45" s="40">
        <f>SUM(D37:D44)</f>
        <v>93635520.040000007</v>
      </c>
      <c r="E45" s="64"/>
      <c r="G45" s="33"/>
      <c r="H45" s="33"/>
      <c r="I45" s="34"/>
      <c r="J45" s="35"/>
    </row>
    <row r="46" spans="1:13" s="42" customFormat="1" ht="11.25" customHeight="1" x14ac:dyDescent="0.2">
      <c r="A46" s="37" t="s">
        <v>43</v>
      </c>
      <c r="B46" s="63"/>
      <c r="C46" s="39"/>
      <c r="D46" s="40">
        <v>5151319.4000000004</v>
      </c>
      <c r="E46" s="64"/>
      <c r="G46" s="33"/>
      <c r="H46" s="33"/>
      <c r="I46" s="34"/>
      <c r="J46" s="35"/>
    </row>
    <row r="47" spans="1:13" s="42" customFormat="1" ht="11.25" customHeight="1" x14ac:dyDescent="0.2">
      <c r="A47" s="37" t="s">
        <v>44</v>
      </c>
      <c r="B47" s="63"/>
      <c r="C47" s="39"/>
      <c r="D47" s="40">
        <v>2779283.84</v>
      </c>
      <c r="E47" s="64"/>
      <c r="G47" s="33"/>
      <c r="H47" s="33"/>
      <c r="I47" s="34"/>
      <c r="J47" s="35"/>
    </row>
    <row r="48" spans="1:13" s="42" customFormat="1" ht="11.25" customHeight="1" x14ac:dyDescent="0.2">
      <c r="A48" s="37" t="s">
        <v>45</v>
      </c>
      <c r="B48" s="63"/>
      <c r="C48" s="39"/>
      <c r="D48" s="40">
        <v>802894.96</v>
      </c>
      <c r="E48" s="64"/>
      <c r="G48" s="33"/>
      <c r="H48" s="33"/>
      <c r="I48" s="34"/>
      <c r="J48" s="35"/>
    </row>
    <row r="49" spans="1:10" s="42" customFormat="1" ht="11.25" customHeight="1" x14ac:dyDescent="0.2">
      <c r="A49" s="37" t="s">
        <v>46</v>
      </c>
      <c r="B49" s="63"/>
      <c r="C49" s="39"/>
      <c r="D49" s="40">
        <v>2424548.04</v>
      </c>
      <c r="E49" s="64"/>
      <c r="G49" s="33"/>
      <c r="H49" s="33"/>
      <c r="I49" s="34"/>
      <c r="J49" s="35"/>
    </row>
    <row r="50" spans="1:10" s="42" customFormat="1" ht="11.25" customHeight="1" x14ac:dyDescent="0.2">
      <c r="A50" s="37" t="s">
        <v>47</v>
      </c>
      <c r="B50" s="63"/>
      <c r="C50" s="39"/>
      <c r="D50" s="40">
        <v>149666.56</v>
      </c>
      <c r="E50" s="64"/>
      <c r="G50" s="33"/>
      <c r="H50" s="33"/>
      <c r="I50" s="34"/>
      <c r="J50" s="35"/>
    </row>
    <row r="51" spans="1:10" s="42" customFormat="1" ht="11.25" customHeight="1" x14ac:dyDescent="0.2">
      <c r="A51" s="37" t="s">
        <v>48</v>
      </c>
      <c r="B51" s="63"/>
      <c r="C51" s="39"/>
      <c r="D51" s="40">
        <f>SUM(D45:D50)+D35</f>
        <v>105203900.34000002</v>
      </c>
      <c r="E51" s="64"/>
      <c r="G51" s="33"/>
      <c r="H51" s="33"/>
      <c r="I51" s="34"/>
      <c r="J51" s="35"/>
    </row>
    <row r="52" spans="1:10" ht="11.25" customHeight="1" x14ac:dyDescent="0.2">
      <c r="A52" s="26" t="s">
        <v>49</v>
      </c>
      <c r="B52" s="27"/>
      <c r="C52" s="28"/>
      <c r="D52" s="29"/>
      <c r="E52" s="30"/>
      <c r="G52" s="33"/>
      <c r="H52" s="33"/>
      <c r="I52" s="34"/>
      <c r="J52" s="35"/>
    </row>
    <row r="53" spans="1:10" ht="11.25" customHeight="1" x14ac:dyDescent="0.2">
      <c r="A53" s="26" t="s">
        <v>50</v>
      </c>
      <c r="B53" s="27"/>
      <c r="C53" s="28"/>
      <c r="D53" s="45"/>
      <c r="E53" s="65"/>
      <c r="G53" s="33"/>
      <c r="H53" s="33"/>
      <c r="I53" s="34"/>
      <c r="J53" s="35"/>
    </row>
    <row r="54" spans="1:10" ht="11.25" customHeight="1" x14ac:dyDescent="0.2">
      <c r="A54" s="26" t="s">
        <v>51</v>
      </c>
      <c r="B54" s="27"/>
      <c r="C54" s="28"/>
      <c r="D54" s="29">
        <v>16218712.708319999</v>
      </c>
      <c r="E54" s="30"/>
      <c r="G54" s="33"/>
      <c r="H54" s="33"/>
      <c r="I54" s="34"/>
      <c r="J54" s="35"/>
    </row>
    <row r="55" spans="1:10" ht="11.25" customHeight="1" x14ac:dyDescent="0.2">
      <c r="A55" s="26" t="s">
        <v>52</v>
      </c>
      <c r="B55" s="27"/>
      <c r="C55" s="28"/>
      <c r="D55" s="29">
        <v>1836591.3474999999</v>
      </c>
      <c r="E55" s="30"/>
      <c r="G55" s="33"/>
      <c r="H55" s="33"/>
      <c r="I55" s="34"/>
      <c r="J55" s="35"/>
    </row>
    <row r="56" spans="1:10" ht="11.25" customHeight="1" x14ac:dyDescent="0.2">
      <c r="A56" s="26" t="s">
        <v>53</v>
      </c>
      <c r="B56" s="27"/>
      <c r="C56" s="28"/>
      <c r="D56" s="29">
        <v>4980479.5699999901</v>
      </c>
      <c r="E56" s="30"/>
      <c r="G56" s="33"/>
      <c r="H56" s="33"/>
      <c r="I56" s="34"/>
      <c r="J56" s="35"/>
    </row>
    <row r="57" spans="1:10" ht="11.25" customHeight="1" x14ac:dyDescent="0.2">
      <c r="A57" s="26" t="s">
        <v>54</v>
      </c>
      <c r="B57" s="27"/>
      <c r="C57" s="28"/>
      <c r="D57" s="29"/>
      <c r="E57" s="30"/>
      <c r="G57" s="33"/>
      <c r="H57" s="33"/>
      <c r="I57" s="34"/>
      <c r="J57" s="35"/>
    </row>
    <row r="58" spans="1:10" s="42" customFormat="1" ht="11.25" customHeight="1" x14ac:dyDescent="0.2">
      <c r="A58" s="37" t="s">
        <v>55</v>
      </c>
      <c r="B58" s="63"/>
      <c r="C58" s="39"/>
      <c r="D58" s="66">
        <f>D54+D55+D56</f>
        <v>23035783.625819989</v>
      </c>
      <c r="E58" s="67"/>
      <c r="G58" s="33"/>
      <c r="H58" s="33"/>
      <c r="I58" s="34"/>
      <c r="J58" s="35"/>
    </row>
    <row r="59" spans="1:10" s="42" customFormat="1" ht="11.25" customHeight="1" x14ac:dyDescent="0.2">
      <c r="A59" s="37" t="s">
        <v>56</v>
      </c>
      <c r="B59" s="63"/>
      <c r="C59" s="39"/>
      <c r="D59" s="40">
        <v>8095889.6200000001</v>
      </c>
      <c r="E59" s="64"/>
      <c r="G59" s="33"/>
      <c r="H59" s="33"/>
      <c r="I59" s="34"/>
      <c r="J59" s="35"/>
    </row>
    <row r="60" spans="1:10" s="42" customFormat="1" ht="11.25" customHeight="1" thickBot="1" x14ac:dyDescent="0.25">
      <c r="A60" s="68" t="s">
        <v>57</v>
      </c>
      <c r="B60" s="69"/>
      <c r="C60" s="70"/>
      <c r="D60" s="71"/>
      <c r="E60" s="72"/>
      <c r="G60" s="33"/>
      <c r="H60" s="33"/>
      <c r="I60" s="34"/>
      <c r="J60" s="35"/>
    </row>
    <row r="61" spans="1:10" ht="11.25" customHeight="1" thickBot="1" x14ac:dyDescent="0.25">
      <c r="A61" s="51" t="s">
        <v>58</v>
      </c>
      <c r="B61" s="73"/>
      <c r="C61" s="53"/>
      <c r="D61" s="54">
        <f>D51+D58+D59+D60</f>
        <v>136335573.58582002</v>
      </c>
      <c r="E61" s="74"/>
      <c r="G61" s="33"/>
      <c r="H61" s="33"/>
      <c r="I61" s="34"/>
      <c r="J61" s="35"/>
    </row>
    <row r="62" spans="1:10" ht="11.25" customHeight="1" thickBot="1" x14ac:dyDescent="0.25">
      <c r="A62" s="75" t="s">
        <v>59</v>
      </c>
      <c r="B62" s="76"/>
      <c r="C62" s="53"/>
      <c r="D62" s="54">
        <f>D32-D61</f>
        <v>37326958.006779969</v>
      </c>
      <c r="E62" s="74"/>
      <c r="G62" s="33"/>
      <c r="H62" s="33"/>
      <c r="I62" s="34"/>
      <c r="J62" s="35"/>
    </row>
    <row r="63" spans="1:10" ht="11.25" customHeight="1" x14ac:dyDescent="0.2">
      <c r="A63" s="77" t="s">
        <v>60</v>
      </c>
      <c r="B63" s="78"/>
      <c r="C63" s="79"/>
      <c r="D63" s="80"/>
      <c r="E63" s="81"/>
      <c r="G63" s="33"/>
      <c r="H63" s="33"/>
      <c r="I63" s="34"/>
      <c r="J63" s="35"/>
    </row>
    <row r="64" spans="1:10" ht="11.25" customHeight="1" x14ac:dyDescent="0.2">
      <c r="A64" s="26" t="s">
        <v>61</v>
      </c>
      <c r="B64" s="27"/>
      <c r="C64" s="28"/>
      <c r="D64" s="29"/>
      <c r="E64" s="30"/>
      <c r="G64" s="33"/>
      <c r="H64" s="33"/>
      <c r="I64" s="34"/>
      <c r="J64" s="35"/>
    </row>
    <row r="65" spans="1:10" ht="11.25" customHeight="1" thickBot="1" x14ac:dyDescent="0.25">
      <c r="A65" s="82" t="s">
        <v>62</v>
      </c>
      <c r="B65" s="83"/>
      <c r="C65" s="84"/>
      <c r="D65" s="85"/>
      <c r="E65" s="86"/>
      <c r="G65" s="33"/>
      <c r="H65" s="33"/>
      <c r="I65" s="34"/>
      <c r="J65" s="35"/>
    </row>
    <row r="66" spans="1:10" ht="11.25" customHeight="1" thickBot="1" x14ac:dyDescent="0.25">
      <c r="A66" s="87" t="s">
        <v>63</v>
      </c>
      <c r="B66" s="88"/>
      <c r="C66" s="53"/>
      <c r="D66" s="54">
        <f>D62</f>
        <v>37326958.006779969</v>
      </c>
      <c r="E66" s="74"/>
      <c r="G66" s="33"/>
      <c r="H66" s="33"/>
      <c r="I66" s="34"/>
      <c r="J66" s="35"/>
    </row>
    <row r="67" spans="1:10" ht="11.25" customHeight="1" x14ac:dyDescent="0.2">
      <c r="I67" s="34"/>
      <c r="J67" s="34"/>
    </row>
    <row r="68" spans="1:10" ht="11.25" customHeight="1" x14ac:dyDescent="0.2"/>
    <row r="69" spans="1:10" ht="11.25" customHeight="1" x14ac:dyDescent="0.2">
      <c r="D69" s="33"/>
      <c r="E69" s="33"/>
    </row>
  </sheetData>
  <mergeCells count="4">
    <mergeCell ref="A6:A8"/>
    <mergeCell ref="B6:B8"/>
    <mergeCell ref="C6:E6"/>
    <mergeCell ref="C7:E7"/>
  </mergeCells>
  <pageMargins left="0.75" right="0.75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 Kivimäe</dc:creator>
  <cp:lastModifiedBy>Kairi Kivimäe</cp:lastModifiedBy>
  <dcterms:created xsi:type="dcterms:W3CDTF">2016-11-07T10:26:43Z</dcterms:created>
  <dcterms:modified xsi:type="dcterms:W3CDTF">2016-11-07T10:27:25Z</dcterms:modified>
</cp:coreProperties>
</file>